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3738A3FF-A2A4-4194-9ACE-1D1DFC18F2D8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W" sheetId="4" r:id="rId1"/>
  </sheets>
  <definedNames>
    <definedName name="_xlnm._FilterDatabase" localSheetId="0" hidden="1">BW!#REF!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4" l="1"/>
  <c r="I57" i="4"/>
  <c r="I58" i="4"/>
  <c r="I59" i="4"/>
  <c r="I60" i="4"/>
  <c r="I61" i="4"/>
  <c r="I62" i="4"/>
  <c r="I63" i="4"/>
  <c r="I55" i="4"/>
  <c r="I39" i="4" l="1"/>
  <c r="I41" i="4"/>
  <c r="I49" i="4"/>
  <c r="I51" i="4"/>
  <c r="I11" i="4"/>
  <c r="I15" i="4"/>
  <c r="I17" i="4"/>
  <c r="I43" i="4"/>
  <c r="I45" i="4"/>
  <c r="I48" i="4"/>
  <c r="I24" i="4"/>
  <c r="I44" i="4" l="1"/>
  <c r="I16" i="4"/>
  <c r="I8" i="4"/>
  <c r="I9" i="4"/>
  <c r="I35" i="4"/>
  <c r="I34" i="4"/>
  <c r="I46" i="4"/>
  <c r="I33" i="4"/>
  <c r="I52" i="4"/>
  <c r="I32" i="4"/>
  <c r="I13" i="4"/>
  <c r="I47" i="4"/>
  <c r="I14" i="4"/>
  <c r="I42" i="4"/>
  <c r="I38" i="4"/>
  <c r="I20" i="4"/>
  <c r="I10" i="4"/>
  <c r="I40" i="4"/>
  <c r="I36" i="4"/>
  <c r="I50" i="4"/>
  <c r="I37" i="4"/>
  <c r="I12" i="4"/>
  <c r="I23" i="4"/>
  <c r="D9" i="4"/>
  <c r="D14" i="4"/>
  <c r="D11" i="4"/>
  <c r="D16" i="4"/>
  <c r="D13" i="4"/>
  <c r="D10" i="4"/>
  <c r="D15" i="4"/>
  <c r="D12" i="4"/>
  <c r="D58" i="4"/>
  <c r="D59" i="4"/>
  <c r="D60" i="4"/>
  <c r="J21" i="4" l="1"/>
  <c r="K21" i="4"/>
  <c r="L21" i="4"/>
  <c r="H29" i="4" l="1"/>
  <c r="E64" i="4"/>
  <c r="G64" i="4"/>
  <c r="F64" i="4"/>
  <c r="D17" i="4"/>
  <c r="H42" i="4" l="1"/>
  <c r="H46" i="4"/>
  <c r="H51" i="4"/>
  <c r="H52" i="4"/>
  <c r="H32" i="4"/>
  <c r="H13" i="4"/>
  <c r="H39" i="4"/>
  <c r="H37" i="4"/>
  <c r="H38" i="4"/>
  <c r="H40" i="4"/>
  <c r="H20" i="4"/>
  <c r="H8" i="4"/>
  <c r="H10" i="4"/>
  <c r="H11" i="4"/>
  <c r="H12" i="4"/>
  <c r="H14" i="4"/>
  <c r="H16" i="4"/>
  <c r="F18" i="4"/>
  <c r="G18" i="4"/>
  <c r="H7" i="4" l="1"/>
  <c r="E18" i="4"/>
  <c r="H23" i="4"/>
  <c r="K64" i="4" l="1"/>
  <c r="J64" i="4" l="1"/>
  <c r="L64" i="4"/>
  <c r="I65" i="4"/>
  <c r="L53" i="4"/>
  <c r="K53" i="4"/>
  <c r="J53" i="4"/>
  <c r="L30" i="4"/>
  <c r="K30" i="4"/>
  <c r="J30" i="4"/>
  <c r="I29" i="4"/>
  <c r="L25" i="4"/>
  <c r="K25" i="4"/>
  <c r="J25" i="4"/>
  <c r="I21" i="4"/>
  <c r="L18" i="4"/>
  <c r="K18" i="4"/>
  <c r="J18" i="4"/>
  <c r="I7" i="4"/>
  <c r="C30" i="4"/>
  <c r="D65" i="4"/>
  <c r="I25" i="4" l="1"/>
  <c r="I30" i="4"/>
  <c r="K66" i="4"/>
  <c r="I64" i="4"/>
  <c r="I53" i="4"/>
  <c r="J66" i="4"/>
  <c r="L66" i="4"/>
  <c r="I18" i="4"/>
  <c r="D56" i="4"/>
  <c r="D57" i="4"/>
  <c r="D61" i="4"/>
  <c r="D62" i="4"/>
  <c r="D63" i="4"/>
  <c r="D55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32" i="4"/>
  <c r="D24" i="4"/>
  <c r="D23" i="4"/>
  <c r="D20" i="4"/>
  <c r="D8" i="4"/>
  <c r="D29" i="4" l="1"/>
  <c r="I66" i="4"/>
  <c r="C64" i="4"/>
  <c r="E53" i="4"/>
  <c r="F53" i="4"/>
  <c r="G53" i="4"/>
  <c r="C53" i="4"/>
  <c r="E30" i="4"/>
  <c r="H30" i="4" s="1"/>
  <c r="F30" i="4"/>
  <c r="G30" i="4"/>
  <c r="E25" i="4"/>
  <c r="F25" i="4"/>
  <c r="G25" i="4"/>
  <c r="C25" i="4"/>
  <c r="E21" i="4"/>
  <c r="F21" i="4"/>
  <c r="G21" i="4"/>
  <c r="C21" i="4"/>
  <c r="C18" i="4"/>
  <c r="H18" i="4" s="1"/>
  <c r="D21" i="4"/>
  <c r="F66" i="4" l="1"/>
  <c r="H21" i="4"/>
  <c r="E66" i="4"/>
  <c r="G66" i="4"/>
  <c r="H53" i="4"/>
  <c r="H25" i="4"/>
  <c r="C66" i="4"/>
  <c r="D30" i="4"/>
  <c r="D64" i="4"/>
  <c r="D53" i="4"/>
  <c r="D25" i="4"/>
  <c r="D7" i="4"/>
  <c r="D18" i="4" s="1"/>
  <c r="H66" i="4" l="1"/>
  <c r="D66" i="4"/>
</calcChain>
</file>

<file path=xl/sharedStrings.xml><?xml version="1.0" encoding="utf-8"?>
<sst xmlns="http://schemas.openxmlformats.org/spreadsheetml/2006/main" count="78" uniqueCount="69">
  <si>
    <t>STATE BANK OF INDIA</t>
  </si>
  <si>
    <t>PUNJAB NATIONAL BANK</t>
  </si>
  <si>
    <t>INDIAN BANK</t>
  </si>
  <si>
    <t>IDBI BANK</t>
  </si>
  <si>
    <t>CANARA BANK</t>
  </si>
  <si>
    <t>BANK OF BARODA</t>
  </si>
  <si>
    <t>UNION BANK OF INDIA</t>
  </si>
  <si>
    <t>CENTRAL BANK OF INDIA</t>
  </si>
  <si>
    <t>INDIAN OVERSEAS BANK</t>
  </si>
  <si>
    <t>HDFC BANK</t>
  </si>
  <si>
    <t>BANK OF INDIA</t>
  </si>
  <si>
    <t>UCO BANK</t>
  </si>
  <si>
    <t>FEDERAL BANK</t>
  </si>
  <si>
    <t>INDUSIND BANK</t>
  </si>
  <si>
    <t>YES BANK</t>
  </si>
  <si>
    <t>SOUTH INDIAN BANK</t>
  </si>
  <si>
    <t>PUNJAB AND SIND BANK</t>
  </si>
  <si>
    <t>AXIS BANK</t>
  </si>
  <si>
    <t>CSB BANK LIMITED</t>
  </si>
  <si>
    <t>SAURASHTRA GRAMIN BANK</t>
  </si>
  <si>
    <t>No.</t>
  </si>
  <si>
    <t xml:space="preserve">Bank </t>
  </si>
  <si>
    <t>SUB TOTAL</t>
  </si>
  <si>
    <t>SBI GROUP</t>
  </si>
  <si>
    <t>CO-OPERATIVE BANKS</t>
  </si>
  <si>
    <t>DCCB</t>
  </si>
  <si>
    <t>GSCB</t>
  </si>
  <si>
    <t>REGIONAL RURAL BANKS</t>
  </si>
  <si>
    <t>PRIVATE  BANKS</t>
  </si>
  <si>
    <t>CITY UNION BANK</t>
  </si>
  <si>
    <t>DCB BANK</t>
  </si>
  <si>
    <t>DHANLAXMI BANK</t>
  </si>
  <si>
    <t>J &amp; K BANK</t>
  </si>
  <si>
    <t>KARNATAKA BANK</t>
  </si>
  <si>
    <t>KARUR VYASYA BANK</t>
  </si>
  <si>
    <t>BANDHAN BANK</t>
  </si>
  <si>
    <t>SMALL FINANCE BANK</t>
  </si>
  <si>
    <t>EQUITAS SMALL FINANCE BANK</t>
  </si>
  <si>
    <t>GRAND TOTAL</t>
  </si>
  <si>
    <t>Source: PMFME Portal</t>
  </si>
  <si>
    <t xml:space="preserve">NATIONALISED BANKS                                                                        </t>
  </si>
  <si>
    <t>Other Financial Institutions</t>
  </si>
  <si>
    <t>Performance Since Inception</t>
  </si>
  <si>
    <t>BANK OF MAHARASHTRA</t>
  </si>
  <si>
    <t>BARODA GUJARAT GRAMIN BANK</t>
  </si>
  <si>
    <t>ICICI BANK LIMITED</t>
  </si>
  <si>
    <t>Rejected</t>
  </si>
  <si>
    <t>Sanction</t>
  </si>
  <si>
    <t>KOTAK MAHINDRA BANK LIMITED</t>
  </si>
  <si>
    <t>TAMILNAD MERCANTILE BANK LIMITED</t>
  </si>
  <si>
    <t>AU SMALL FINANCE BANK LIMITED</t>
  </si>
  <si>
    <t>Performance for the Year 2025-26</t>
  </si>
  <si>
    <t>GUJARAT GRAMIN BANK</t>
  </si>
  <si>
    <t>DBS BANK INDIA (E-LVB)</t>
  </si>
  <si>
    <t>ESAF SMALL FIN. BANK</t>
  </si>
  <si>
    <t>JANA SMALL FIN. BANK</t>
  </si>
  <si>
    <t>SHIVALIK SMALL FINANCE BANK</t>
  </si>
  <si>
    <t>SURYODAY SMALL FIN. BANK</t>
  </si>
  <si>
    <t>UNITY SMALL FINANCE BANK</t>
  </si>
  <si>
    <t>UTKARSH SMALL FIN. BANK</t>
  </si>
  <si>
    <t>RBL BANK LIMITED</t>
  </si>
  <si>
    <t>IDFC FIRST BANK LTD</t>
  </si>
  <si>
    <t>UJJIVAN SMALL FINANCE BANK LIMITED</t>
  </si>
  <si>
    <t>Sponsered</t>
  </si>
  <si>
    <t>Pending</t>
  </si>
  <si>
    <t>Target</t>
  </si>
  <si>
    <t>% Achiv.</t>
  </si>
  <si>
    <t>Annexure - S</t>
  </si>
  <si>
    <t>Bank Wise Progress of PMFME Scheme as of 10/11/2025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</si>
</sst>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22"/>
      <name val="Arial Black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6"/>
      <name val="Arial Black"/>
      <family val="2"/>
    </font>
    <font>
      <b/>
      <sz val="14"/>
      <name val="Arial"/>
      <family val="2"/>
    </font>
    <font>
      <b/>
      <sz val="14"/>
      <name val="Arial Black"/>
      <family val="2"/>
    </font>
    <font>
      <sz val="16"/>
      <name val="Arial Black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81">
    <xf numFmtId="0" fontId="0" fillId="0" borderId="0" xfId="0"/>
    <xf numFmtId="0" fontId="5" fillId="0" borderId="3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0" fillId="0" borderId="17" xfId="0" applyBorder="1"/>
    <xf numFmtId="0" fontId="5" fillId="0" borderId="24" xfId="0" applyFont="1" applyBorder="1"/>
    <xf numFmtId="0" fontId="5" fillId="0" borderId="25" xfId="0" applyFont="1" applyBorder="1"/>
    <xf numFmtId="0" fontId="4" fillId="0" borderId="0" xfId="0" applyFont="1" applyAlignment="1">
      <alignment horizontal="center" vertical="center"/>
    </xf>
    <xf numFmtId="0" fontId="5" fillId="0" borderId="23" xfId="0" applyFont="1" applyBorder="1"/>
    <xf numFmtId="0" fontId="5" fillId="0" borderId="1" xfId="0" applyFont="1" applyBorder="1"/>
    <xf numFmtId="0" fontId="5" fillId="0" borderId="2" xfId="0" applyFont="1" applyBorder="1"/>
    <xf numFmtId="0" fontId="6" fillId="0" borderId="21" xfId="0" applyFont="1" applyBorder="1"/>
    <xf numFmtId="0" fontId="5" fillId="0" borderId="21" xfId="0" applyFont="1" applyBorder="1"/>
    <xf numFmtId="0" fontId="5" fillId="0" borderId="33" xfId="0" applyFont="1" applyBorder="1"/>
    <xf numFmtId="0" fontId="5" fillId="2" borderId="21" xfId="0" applyFont="1" applyFill="1" applyBorder="1"/>
    <xf numFmtId="0" fontId="5" fillId="0" borderId="12" xfId="0" applyFont="1" applyBorder="1"/>
    <xf numFmtId="0" fontId="5" fillId="2" borderId="34" xfId="0" applyFont="1" applyFill="1" applyBorder="1"/>
    <xf numFmtId="0" fontId="5" fillId="2" borderId="9" xfId="0" applyFont="1" applyFill="1" applyBorder="1"/>
    <xf numFmtId="0" fontId="5" fillId="2" borderId="11" xfId="0" applyFont="1" applyFill="1" applyBorder="1"/>
    <xf numFmtId="0" fontId="5" fillId="2" borderId="20" xfId="0" applyFont="1" applyFill="1" applyBorder="1"/>
    <xf numFmtId="0" fontId="5" fillId="0" borderId="26" xfId="0" applyFont="1" applyBorder="1"/>
    <xf numFmtId="10" fontId="4" fillId="0" borderId="37" xfId="1" applyNumberFormat="1" applyFont="1" applyBorder="1" applyAlignment="1">
      <alignment horizontal="left" vertical="center"/>
    </xf>
    <xf numFmtId="0" fontId="5" fillId="0" borderId="38" xfId="0" applyFont="1" applyBorder="1"/>
    <xf numFmtId="10" fontId="5" fillId="0" borderId="22" xfId="1" applyNumberFormat="1" applyFont="1" applyBorder="1"/>
    <xf numFmtId="0" fontId="5" fillId="0" borderId="39" xfId="0" applyFont="1" applyBorder="1"/>
    <xf numFmtId="10" fontId="7" fillId="0" borderId="37" xfId="1" applyNumberFormat="1" applyFont="1" applyBorder="1" applyAlignment="1">
      <alignment horizontal="left" vertical="center"/>
    </xf>
    <xf numFmtId="0" fontId="5" fillId="0" borderId="34" xfId="0" applyFont="1" applyBorder="1"/>
    <xf numFmtId="0" fontId="5" fillId="0" borderId="4" xfId="0" applyFont="1" applyBorder="1"/>
    <xf numFmtId="10" fontId="5" fillId="0" borderId="42" xfId="1" applyNumberFormat="1" applyFont="1" applyBorder="1"/>
    <xf numFmtId="10" fontId="5" fillId="0" borderId="31" xfId="1" applyNumberFormat="1" applyFont="1" applyBorder="1"/>
    <xf numFmtId="0" fontId="5" fillId="0" borderId="35" xfId="0" applyFont="1" applyBorder="1"/>
    <xf numFmtId="10" fontId="5" fillId="0" borderId="41" xfId="1" applyNumberFormat="1" applyFont="1" applyBorder="1"/>
    <xf numFmtId="0" fontId="5" fillId="2" borderId="12" xfId="0" applyFont="1" applyFill="1" applyBorder="1"/>
    <xf numFmtId="0" fontId="5" fillId="2" borderId="44" xfId="0" applyFont="1" applyFill="1" applyBorder="1"/>
    <xf numFmtId="0" fontId="5" fillId="2" borderId="30" xfId="0" applyFont="1" applyFill="1" applyBorder="1"/>
    <xf numFmtId="0" fontId="5" fillId="2" borderId="23" xfId="0" applyFont="1" applyFill="1" applyBorder="1"/>
    <xf numFmtId="0" fontId="5" fillId="2" borderId="45" xfId="0" applyFont="1" applyFill="1" applyBorder="1"/>
    <xf numFmtId="0" fontId="5" fillId="2" borderId="32" xfId="0" applyFont="1" applyFill="1" applyBorder="1"/>
    <xf numFmtId="0" fontId="5" fillId="2" borderId="7" xfId="0" applyFont="1" applyFill="1" applyBorder="1"/>
    <xf numFmtId="0" fontId="5" fillId="2" borderId="47" xfId="0" applyFont="1" applyFill="1" applyBorder="1"/>
    <xf numFmtId="0" fontId="5" fillId="0" borderId="7" xfId="0" applyFont="1" applyBorder="1"/>
    <xf numFmtId="0" fontId="5" fillId="2" borderId="40" xfId="0" applyFont="1" applyFill="1" applyBorder="1"/>
    <xf numFmtId="0" fontId="5" fillId="2" borderId="33" xfId="0" applyFont="1" applyFill="1" applyBorder="1"/>
    <xf numFmtId="0" fontId="5" fillId="0" borderId="22" xfId="0" applyFont="1" applyBorder="1"/>
    <xf numFmtId="10" fontId="5" fillId="0" borderId="1" xfId="1" applyNumberFormat="1" applyFont="1" applyBorder="1"/>
    <xf numFmtId="0" fontId="5" fillId="2" borderId="48" xfId="0" applyFont="1" applyFill="1" applyBorder="1"/>
    <xf numFmtId="0" fontId="5" fillId="2" borderId="46" xfId="0" applyFont="1" applyFill="1" applyBorder="1"/>
    <xf numFmtId="0" fontId="5" fillId="0" borderId="48" xfId="0" applyFont="1" applyBorder="1"/>
    <xf numFmtId="0" fontId="5" fillId="2" borderId="22" xfId="0" applyFont="1" applyFill="1" applyBorder="1"/>
    <xf numFmtId="0" fontId="5" fillId="2" borderId="38" xfId="0" applyFont="1" applyFill="1" applyBorder="1"/>
    <xf numFmtId="10" fontId="5" fillId="0" borderId="40" xfId="1" applyNumberFormat="1" applyFont="1" applyBorder="1"/>
    <xf numFmtId="10" fontId="5" fillId="0" borderId="21" xfId="1" applyNumberFormat="1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37" xfId="0" applyBorder="1" applyAlignment="1">
      <alignment horizontal="center"/>
    </xf>
    <xf numFmtId="0" fontId="0" fillId="0" borderId="43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33" xfId="0" applyFont="1" applyBorder="1" applyAlignment="1">
      <alignment horizontal="center"/>
    </xf>
    <xf numFmtId="0" fontId="6" fillId="0" borderId="21" xfId="0" applyFont="1" applyBorder="1"/>
    <xf numFmtId="0" fontId="6" fillId="0" borderId="6" xfId="0" applyFont="1" applyBorder="1" applyAlignment="1">
      <alignment horizontal="center"/>
    </xf>
    <xf numFmtId="0" fontId="6" fillId="0" borderId="1" xfId="0" applyFont="1" applyBorder="1"/>
    <xf numFmtId="0" fontId="7" fillId="0" borderId="37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7"/>
  <sheetViews>
    <sheetView tabSelected="1" workbookViewId="0">
      <pane xSplit="2" ySplit="6" topLeftCell="C55" activePane="bottomRight" state="frozen"/>
      <selection pane="topRight" activeCell="C1" sqref="C1"/>
      <selection pane="bottomLeft" activeCell="A7" sqref="A7"/>
      <selection pane="bottomRight" sqref="A1:L67"/>
    </sheetView>
  </sheetViews>
  <sheetFormatPr defaultRowHeight="15" x14ac:dyDescent="0.25"/>
  <cols>
    <col min="1" max="1" width="6" bestFit="1" customWidth="1"/>
    <col min="2" max="2" width="58" bestFit="1" customWidth="1"/>
    <col min="3" max="3" width="12.5703125" customWidth="1"/>
    <col min="4" max="7" width="12.28515625" customWidth="1"/>
    <col min="8" max="8" width="12.42578125" customWidth="1"/>
    <col min="9" max="12" width="12.28515625" customWidth="1"/>
  </cols>
  <sheetData>
    <row r="1" spans="1:12" ht="33.75" x14ac:dyDescent="0.25">
      <c r="A1" s="72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3.25" x14ac:dyDescent="0.25">
      <c r="A2" s="69" t="s">
        <v>68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ht="24" thickBot="1" x14ac:dyDescent="0.3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ht="24" thickBot="1" x14ac:dyDescent="0.3">
      <c r="A4" s="64" t="s">
        <v>20</v>
      </c>
      <c r="B4" s="64" t="s">
        <v>21</v>
      </c>
      <c r="C4" s="70" t="s">
        <v>51</v>
      </c>
      <c r="D4" s="71"/>
      <c r="E4" s="71"/>
      <c r="F4" s="71"/>
      <c r="G4" s="71"/>
      <c r="H4" s="71"/>
      <c r="I4" s="66" t="s">
        <v>42</v>
      </c>
      <c r="J4" s="67"/>
      <c r="K4" s="67"/>
      <c r="L4" s="68"/>
    </row>
    <row r="5" spans="1:12" ht="16.5" thickBot="1" x14ac:dyDescent="0.3">
      <c r="A5" s="65"/>
      <c r="B5" s="65"/>
      <c r="C5" s="57" t="s">
        <v>65</v>
      </c>
      <c r="D5" s="59" t="s">
        <v>63</v>
      </c>
      <c r="E5" s="57" t="s">
        <v>47</v>
      </c>
      <c r="F5" s="58" t="s">
        <v>46</v>
      </c>
      <c r="G5" s="57" t="s">
        <v>64</v>
      </c>
      <c r="H5" s="57" t="s">
        <v>66</v>
      </c>
      <c r="I5" s="59" t="s">
        <v>63</v>
      </c>
      <c r="J5" s="57" t="s">
        <v>47</v>
      </c>
      <c r="K5" s="58" t="s">
        <v>46</v>
      </c>
      <c r="L5" s="57" t="s">
        <v>64</v>
      </c>
    </row>
    <row r="6" spans="1:12" ht="25.5" thickBot="1" x14ac:dyDescent="0.3">
      <c r="A6" s="9"/>
      <c r="B6" s="62" t="s">
        <v>40</v>
      </c>
      <c r="C6" s="62"/>
      <c r="D6" s="62"/>
      <c r="E6" s="62"/>
      <c r="F6" s="62"/>
      <c r="G6" s="62"/>
      <c r="H6" s="12"/>
      <c r="I6" s="62"/>
      <c r="J6" s="62"/>
      <c r="K6" s="62"/>
      <c r="L6" s="63"/>
    </row>
    <row r="7" spans="1:12" ht="18" x14ac:dyDescent="0.25">
      <c r="A7" s="2">
        <v>1</v>
      </c>
      <c r="B7" s="31" t="s">
        <v>5</v>
      </c>
      <c r="C7" s="43">
        <v>381</v>
      </c>
      <c r="D7" s="41">
        <f t="shared" ref="D7:D17" si="0">E7+F7+G7</f>
        <v>171</v>
      </c>
      <c r="E7" s="3">
        <v>44</v>
      </c>
      <c r="F7" s="3">
        <v>35</v>
      </c>
      <c r="G7" s="6">
        <v>92</v>
      </c>
      <c r="H7" s="33">
        <f>E7/C7</f>
        <v>0.11548556430446194</v>
      </c>
      <c r="I7" s="22">
        <f t="shared" ref="I7:I17" si="1">J7+K7+L7</f>
        <v>596</v>
      </c>
      <c r="J7" s="3">
        <v>147</v>
      </c>
      <c r="K7" s="3">
        <v>354</v>
      </c>
      <c r="L7" s="6">
        <v>95</v>
      </c>
    </row>
    <row r="8" spans="1:12" ht="18" x14ac:dyDescent="0.25">
      <c r="A8" s="4">
        <v>2</v>
      </c>
      <c r="B8" s="32" t="s">
        <v>10</v>
      </c>
      <c r="C8" s="44">
        <v>103</v>
      </c>
      <c r="D8" s="42">
        <f t="shared" si="0"/>
        <v>56</v>
      </c>
      <c r="E8" s="1">
        <v>30</v>
      </c>
      <c r="F8" s="1">
        <v>4</v>
      </c>
      <c r="G8" s="7">
        <v>22</v>
      </c>
      <c r="H8" s="34">
        <f t="shared" ref="H8:H66" si="2">E8/C8</f>
        <v>0.29126213592233008</v>
      </c>
      <c r="I8" s="23">
        <f t="shared" si="1"/>
        <v>163</v>
      </c>
      <c r="J8" s="1">
        <v>86</v>
      </c>
      <c r="K8" s="1">
        <v>54</v>
      </c>
      <c r="L8" s="7">
        <v>23</v>
      </c>
    </row>
    <row r="9" spans="1:12" ht="18" x14ac:dyDescent="0.25">
      <c r="A9" s="4">
        <v>3</v>
      </c>
      <c r="B9" s="32" t="s">
        <v>43</v>
      </c>
      <c r="C9" s="44">
        <v>42</v>
      </c>
      <c r="D9" s="42">
        <f t="shared" ref="D9:D16" si="3">E9+F9+G9</f>
        <v>4</v>
      </c>
      <c r="E9" s="1">
        <v>1</v>
      </c>
      <c r="F9" s="1">
        <v>2</v>
      </c>
      <c r="G9" s="7">
        <v>1</v>
      </c>
      <c r="H9" s="34">
        <v>0</v>
      </c>
      <c r="I9" s="23">
        <f t="shared" si="1"/>
        <v>7</v>
      </c>
      <c r="J9" s="1">
        <v>3</v>
      </c>
      <c r="K9" s="1">
        <v>3</v>
      </c>
      <c r="L9" s="7">
        <v>1</v>
      </c>
    </row>
    <row r="10" spans="1:12" ht="18" x14ac:dyDescent="0.25">
      <c r="A10" s="4">
        <v>4</v>
      </c>
      <c r="B10" s="32" t="s">
        <v>4</v>
      </c>
      <c r="C10" s="44">
        <v>72</v>
      </c>
      <c r="D10" s="42">
        <f t="shared" si="3"/>
        <v>5</v>
      </c>
      <c r="E10" s="1">
        <v>3</v>
      </c>
      <c r="F10" s="1">
        <v>1</v>
      </c>
      <c r="G10" s="7">
        <v>1</v>
      </c>
      <c r="H10" s="34">
        <f t="shared" si="2"/>
        <v>4.1666666666666664E-2</v>
      </c>
      <c r="I10" s="23">
        <f t="shared" si="1"/>
        <v>36</v>
      </c>
      <c r="J10" s="1">
        <v>25</v>
      </c>
      <c r="K10" s="1">
        <v>10</v>
      </c>
      <c r="L10" s="7">
        <v>1</v>
      </c>
    </row>
    <row r="11" spans="1:12" ht="18" x14ac:dyDescent="0.25">
      <c r="A11" s="4">
        <v>5</v>
      </c>
      <c r="B11" s="32" t="s">
        <v>7</v>
      </c>
      <c r="C11" s="44">
        <v>84</v>
      </c>
      <c r="D11" s="42">
        <f t="shared" si="3"/>
        <v>18</v>
      </c>
      <c r="E11" s="1">
        <v>4</v>
      </c>
      <c r="F11" s="1">
        <v>4</v>
      </c>
      <c r="G11" s="7">
        <v>10</v>
      </c>
      <c r="H11" s="34">
        <f t="shared" si="2"/>
        <v>4.7619047619047616E-2</v>
      </c>
      <c r="I11" s="23">
        <f t="shared" si="1"/>
        <v>56</v>
      </c>
      <c r="J11" s="1">
        <v>24</v>
      </c>
      <c r="K11" s="1">
        <v>21</v>
      </c>
      <c r="L11" s="7">
        <v>11</v>
      </c>
    </row>
    <row r="12" spans="1:12" ht="18" x14ac:dyDescent="0.25">
      <c r="A12" s="4">
        <v>6</v>
      </c>
      <c r="B12" s="32" t="s">
        <v>2</v>
      </c>
      <c r="C12" s="44">
        <v>46</v>
      </c>
      <c r="D12" s="42">
        <f t="shared" si="3"/>
        <v>9</v>
      </c>
      <c r="E12" s="1">
        <v>5</v>
      </c>
      <c r="F12" s="1">
        <v>2</v>
      </c>
      <c r="G12" s="7">
        <v>2</v>
      </c>
      <c r="H12" s="34">
        <f t="shared" si="2"/>
        <v>0.10869565217391304</v>
      </c>
      <c r="I12" s="23">
        <f t="shared" si="1"/>
        <v>22</v>
      </c>
      <c r="J12" s="1">
        <v>14</v>
      </c>
      <c r="K12" s="1">
        <v>6</v>
      </c>
      <c r="L12" s="7">
        <v>2</v>
      </c>
    </row>
    <row r="13" spans="1:12" ht="18" x14ac:dyDescent="0.25">
      <c r="A13" s="4">
        <v>7</v>
      </c>
      <c r="B13" s="32" t="s">
        <v>8</v>
      </c>
      <c r="C13" s="44">
        <v>41</v>
      </c>
      <c r="D13" s="42">
        <f t="shared" si="3"/>
        <v>10</v>
      </c>
      <c r="E13" s="1">
        <v>4</v>
      </c>
      <c r="F13" s="1">
        <v>0</v>
      </c>
      <c r="G13" s="7">
        <v>6</v>
      </c>
      <c r="H13" s="34">
        <f t="shared" si="2"/>
        <v>9.7560975609756101E-2</v>
      </c>
      <c r="I13" s="23">
        <f t="shared" si="1"/>
        <v>24</v>
      </c>
      <c r="J13" s="1">
        <v>10</v>
      </c>
      <c r="K13" s="1">
        <v>8</v>
      </c>
      <c r="L13" s="7">
        <v>6</v>
      </c>
    </row>
    <row r="14" spans="1:12" ht="18" x14ac:dyDescent="0.25">
      <c r="A14" s="4">
        <v>8</v>
      </c>
      <c r="B14" s="32" t="s">
        <v>1</v>
      </c>
      <c r="C14" s="44">
        <v>81</v>
      </c>
      <c r="D14" s="42">
        <f t="shared" si="3"/>
        <v>10</v>
      </c>
      <c r="E14" s="1">
        <v>3</v>
      </c>
      <c r="F14" s="1">
        <v>1</v>
      </c>
      <c r="G14" s="7">
        <v>6</v>
      </c>
      <c r="H14" s="34">
        <f t="shared" si="2"/>
        <v>3.7037037037037035E-2</v>
      </c>
      <c r="I14" s="23">
        <f t="shared" si="1"/>
        <v>43</v>
      </c>
      <c r="J14" s="1">
        <v>18</v>
      </c>
      <c r="K14" s="1">
        <v>18</v>
      </c>
      <c r="L14" s="7">
        <v>7</v>
      </c>
    </row>
    <row r="15" spans="1:12" ht="18" x14ac:dyDescent="0.25">
      <c r="A15" s="4">
        <v>9</v>
      </c>
      <c r="B15" s="32" t="s">
        <v>16</v>
      </c>
      <c r="C15" s="44">
        <v>19</v>
      </c>
      <c r="D15" s="42">
        <f t="shared" si="3"/>
        <v>2</v>
      </c>
      <c r="E15" s="1">
        <v>1</v>
      </c>
      <c r="F15" s="1">
        <v>0</v>
      </c>
      <c r="G15" s="7">
        <v>1</v>
      </c>
      <c r="H15" s="34">
        <v>0</v>
      </c>
      <c r="I15" s="23">
        <f t="shared" si="1"/>
        <v>4</v>
      </c>
      <c r="J15" s="1">
        <v>3</v>
      </c>
      <c r="K15" s="1">
        <v>0</v>
      </c>
      <c r="L15" s="7">
        <v>1</v>
      </c>
    </row>
    <row r="16" spans="1:12" ht="18" x14ac:dyDescent="0.25">
      <c r="A16" s="4">
        <v>10</v>
      </c>
      <c r="B16" s="32" t="s">
        <v>6</v>
      </c>
      <c r="C16" s="44">
        <v>113</v>
      </c>
      <c r="D16" s="42">
        <f t="shared" si="3"/>
        <v>60</v>
      </c>
      <c r="E16" s="1">
        <v>33</v>
      </c>
      <c r="F16" s="1">
        <v>1</v>
      </c>
      <c r="G16" s="7">
        <v>26</v>
      </c>
      <c r="H16" s="34">
        <f t="shared" si="2"/>
        <v>0.29203539823008851</v>
      </c>
      <c r="I16" s="23">
        <f t="shared" si="1"/>
        <v>127</v>
      </c>
      <c r="J16" s="1">
        <v>85</v>
      </c>
      <c r="K16" s="1">
        <v>15</v>
      </c>
      <c r="L16" s="7">
        <v>27</v>
      </c>
    </row>
    <row r="17" spans="1:12" ht="18.75" thickBot="1" x14ac:dyDescent="0.3">
      <c r="A17" s="13">
        <v>11</v>
      </c>
      <c r="B17" s="35" t="s">
        <v>11</v>
      </c>
      <c r="C17" s="50">
        <v>41</v>
      </c>
      <c r="D17" s="51">
        <f t="shared" si="0"/>
        <v>42</v>
      </c>
      <c r="E17" s="10">
        <v>26</v>
      </c>
      <c r="F17" s="10">
        <v>9</v>
      </c>
      <c r="G17" s="11">
        <v>7</v>
      </c>
      <c r="H17" s="36">
        <v>0</v>
      </c>
      <c r="I17" s="40">
        <f t="shared" si="1"/>
        <v>69</v>
      </c>
      <c r="J17" s="1">
        <v>47</v>
      </c>
      <c r="K17" s="1">
        <v>14</v>
      </c>
      <c r="L17" s="7">
        <v>8</v>
      </c>
    </row>
    <row r="18" spans="1:12" ht="23.25" thickBot="1" x14ac:dyDescent="0.5">
      <c r="A18" s="75" t="s">
        <v>22</v>
      </c>
      <c r="B18" s="76"/>
      <c r="C18" s="14">
        <f>SUM(C7:C17)</f>
        <v>1023</v>
      </c>
      <c r="D18" s="14">
        <f t="shared" ref="D18:G18" si="4">SUM(D7:D17)</f>
        <v>387</v>
      </c>
      <c r="E18" s="14">
        <f t="shared" si="4"/>
        <v>154</v>
      </c>
      <c r="F18" s="14">
        <f t="shared" si="4"/>
        <v>59</v>
      </c>
      <c r="G18" s="14">
        <f t="shared" si="4"/>
        <v>174</v>
      </c>
      <c r="H18" s="49">
        <f>E18/C18</f>
        <v>0.15053763440860216</v>
      </c>
      <c r="I18" s="14">
        <f t="shared" ref="I18:L18" si="5">SUM(I7:I17)</f>
        <v>1147</v>
      </c>
      <c r="J18" s="14">
        <f t="shared" si="5"/>
        <v>462</v>
      </c>
      <c r="K18" s="14">
        <f t="shared" si="5"/>
        <v>503</v>
      </c>
      <c r="L18" s="15">
        <f t="shared" si="5"/>
        <v>182</v>
      </c>
    </row>
    <row r="19" spans="1:12" ht="25.5" thickBot="1" x14ac:dyDescent="0.3">
      <c r="A19" s="25"/>
      <c r="B19" s="78" t="s">
        <v>23</v>
      </c>
      <c r="C19" s="78"/>
      <c r="D19" s="78"/>
      <c r="E19" s="78"/>
      <c r="F19" s="78"/>
      <c r="G19" s="78"/>
      <c r="H19" s="26"/>
      <c r="I19" s="79"/>
      <c r="J19" s="79"/>
      <c r="K19" s="79"/>
      <c r="L19" s="80"/>
    </row>
    <row r="20" spans="1:12" ht="18.75" thickBot="1" x14ac:dyDescent="0.3">
      <c r="A20" s="27">
        <v>12</v>
      </c>
      <c r="B20" s="27" t="s">
        <v>0</v>
      </c>
      <c r="C20" s="46">
        <v>324</v>
      </c>
      <c r="D20" s="47">
        <f t="shared" ref="D20" si="6">E20+F20+G20</f>
        <v>156</v>
      </c>
      <c r="E20" s="17">
        <v>63</v>
      </c>
      <c r="F20" s="17">
        <v>39</v>
      </c>
      <c r="G20" s="48">
        <v>54</v>
      </c>
      <c r="H20" s="28">
        <f t="shared" si="2"/>
        <v>0.19444444444444445</v>
      </c>
      <c r="I20" s="24">
        <f t="shared" ref="I20" si="7">J20+K20+L20</f>
        <v>843</v>
      </c>
      <c r="J20" s="1">
        <v>371</v>
      </c>
      <c r="K20" s="1">
        <v>412</v>
      </c>
      <c r="L20" s="7">
        <v>60</v>
      </c>
    </row>
    <row r="21" spans="1:12" ht="23.25" thickBot="1" x14ac:dyDescent="0.5">
      <c r="A21" s="75" t="s">
        <v>22</v>
      </c>
      <c r="B21" s="76"/>
      <c r="C21" s="14">
        <f>C20</f>
        <v>324</v>
      </c>
      <c r="D21" s="14">
        <f t="shared" ref="D21:G21" si="8">D20</f>
        <v>156</v>
      </c>
      <c r="E21" s="14">
        <f t="shared" si="8"/>
        <v>63</v>
      </c>
      <c r="F21" s="14">
        <f t="shared" si="8"/>
        <v>39</v>
      </c>
      <c r="G21" s="14">
        <f t="shared" si="8"/>
        <v>54</v>
      </c>
      <c r="H21" s="49">
        <f t="shared" si="2"/>
        <v>0.19444444444444445</v>
      </c>
      <c r="I21" s="14">
        <f t="shared" ref="I21:L21" si="9">I20</f>
        <v>843</v>
      </c>
      <c r="J21" s="14">
        <f t="shared" si="9"/>
        <v>371</v>
      </c>
      <c r="K21" s="14">
        <f t="shared" si="9"/>
        <v>412</v>
      </c>
      <c r="L21" s="15">
        <f t="shared" si="9"/>
        <v>60</v>
      </c>
    </row>
    <row r="22" spans="1:12" ht="25.5" thickBot="1" x14ac:dyDescent="0.3">
      <c r="A22" s="29"/>
      <c r="B22" s="78" t="s">
        <v>24</v>
      </c>
      <c r="C22" s="78"/>
      <c r="D22" s="78"/>
      <c r="E22" s="78"/>
      <c r="F22" s="78"/>
      <c r="G22" s="78"/>
      <c r="H22" s="26"/>
      <c r="I22" s="60"/>
      <c r="J22" s="60"/>
      <c r="K22" s="60"/>
      <c r="L22" s="61"/>
    </row>
    <row r="23" spans="1:12" ht="18" x14ac:dyDescent="0.25">
      <c r="A23" s="2">
        <v>13</v>
      </c>
      <c r="B23" s="31" t="s">
        <v>25</v>
      </c>
      <c r="C23" s="45">
        <v>348</v>
      </c>
      <c r="D23" s="22">
        <f t="shared" ref="D23:D24" si="10">E23+F23+G23</f>
        <v>18</v>
      </c>
      <c r="E23" s="3">
        <v>0</v>
      </c>
      <c r="F23" s="3">
        <v>0</v>
      </c>
      <c r="G23" s="6">
        <v>18</v>
      </c>
      <c r="H23" s="33">
        <f t="shared" si="2"/>
        <v>0</v>
      </c>
      <c r="I23" s="22">
        <f t="shared" ref="I23:I24" si="11">J23+K23+L23</f>
        <v>33</v>
      </c>
      <c r="J23" s="1">
        <v>1</v>
      </c>
      <c r="K23" s="1">
        <v>1</v>
      </c>
      <c r="L23" s="7">
        <v>31</v>
      </c>
    </row>
    <row r="24" spans="1:12" ht="18.75" thickBot="1" x14ac:dyDescent="0.3">
      <c r="A24" s="13">
        <v>14</v>
      </c>
      <c r="B24" s="35" t="s">
        <v>26</v>
      </c>
      <c r="C24" s="52">
        <v>8</v>
      </c>
      <c r="D24" s="40">
        <f t="shared" si="10"/>
        <v>0</v>
      </c>
      <c r="E24" s="10">
        <v>0</v>
      </c>
      <c r="F24" s="10">
        <v>0</v>
      </c>
      <c r="G24" s="11">
        <v>0</v>
      </c>
      <c r="H24" s="36">
        <v>0</v>
      </c>
      <c r="I24" s="40">
        <f t="shared" si="11"/>
        <v>0</v>
      </c>
      <c r="J24" s="1">
        <v>0</v>
      </c>
      <c r="K24" s="1">
        <v>0</v>
      </c>
      <c r="L24" s="7">
        <v>0</v>
      </c>
    </row>
    <row r="25" spans="1:12" ht="23.25" thickBot="1" x14ac:dyDescent="0.5">
      <c r="A25" s="75" t="s">
        <v>22</v>
      </c>
      <c r="B25" s="76"/>
      <c r="C25" s="14">
        <f>C23+C24</f>
        <v>356</v>
      </c>
      <c r="D25" s="14">
        <f t="shared" ref="D25:G25" si="12">D23+D24</f>
        <v>18</v>
      </c>
      <c r="E25" s="14">
        <f t="shared" si="12"/>
        <v>0</v>
      </c>
      <c r="F25" s="14">
        <f t="shared" si="12"/>
        <v>0</v>
      </c>
      <c r="G25" s="14">
        <f t="shared" si="12"/>
        <v>18</v>
      </c>
      <c r="H25" s="49">
        <f t="shared" si="2"/>
        <v>0</v>
      </c>
      <c r="I25" s="14">
        <f t="shared" ref="I25:L25" si="13">I23+I24</f>
        <v>33</v>
      </c>
      <c r="J25" s="14">
        <f t="shared" si="13"/>
        <v>1</v>
      </c>
      <c r="K25" s="14">
        <f t="shared" si="13"/>
        <v>1</v>
      </c>
      <c r="L25" s="15">
        <f t="shared" si="13"/>
        <v>31</v>
      </c>
    </row>
    <row r="26" spans="1:12" ht="25.5" thickBot="1" x14ac:dyDescent="0.3">
      <c r="A26" s="29"/>
      <c r="B26" s="77" t="s">
        <v>27</v>
      </c>
      <c r="C26" s="77"/>
      <c r="D26" s="77"/>
      <c r="E26" s="77"/>
      <c r="F26" s="77"/>
      <c r="G26" s="77"/>
      <c r="H26" s="30"/>
      <c r="I26" s="60"/>
      <c r="J26" s="60"/>
      <c r="K26" s="60"/>
      <c r="L26" s="61"/>
    </row>
    <row r="27" spans="1:12" ht="18" hidden="1" x14ac:dyDescent="0.25">
      <c r="A27" s="2"/>
      <c r="B27" s="3" t="s">
        <v>44</v>
      </c>
      <c r="C27" s="21">
        <v>125</v>
      </c>
      <c r="D27" s="22">
        <v>15</v>
      </c>
      <c r="E27" s="3">
        <v>4</v>
      </c>
      <c r="F27" s="3">
        <v>5</v>
      </c>
      <c r="G27" s="6">
        <v>6</v>
      </c>
      <c r="H27" s="33">
        <v>3.2000000000000001E-2</v>
      </c>
      <c r="I27" s="22">
        <v>60</v>
      </c>
      <c r="J27" s="1">
        <v>7</v>
      </c>
      <c r="K27" s="1">
        <v>47</v>
      </c>
      <c r="L27" s="7">
        <v>6</v>
      </c>
    </row>
    <row r="28" spans="1:12" ht="18.75" hidden="1" thickBot="1" x14ac:dyDescent="0.3">
      <c r="A28" s="20"/>
      <c r="B28" s="5" t="s">
        <v>19</v>
      </c>
      <c r="C28" s="39">
        <v>65</v>
      </c>
      <c r="D28" s="37">
        <v>15</v>
      </c>
      <c r="E28" s="5">
        <v>6</v>
      </c>
      <c r="F28" s="5">
        <v>2</v>
      </c>
      <c r="G28" s="8">
        <v>7</v>
      </c>
      <c r="H28" s="36">
        <v>9.2307692307692313E-2</v>
      </c>
      <c r="I28" s="37">
        <v>45</v>
      </c>
      <c r="J28" s="1">
        <v>25</v>
      </c>
      <c r="K28" s="1">
        <v>12</v>
      </c>
      <c r="L28" s="7">
        <v>8</v>
      </c>
    </row>
    <row r="29" spans="1:12" ht="18.75" thickBot="1" x14ac:dyDescent="0.3">
      <c r="A29" s="18">
        <v>15</v>
      </c>
      <c r="B29" s="17" t="s">
        <v>52</v>
      </c>
      <c r="C29" s="53">
        <v>190</v>
      </c>
      <c r="D29" s="54">
        <f t="shared" ref="D29" si="14">SUM(D27:D28)</f>
        <v>30</v>
      </c>
      <c r="E29" s="38">
        <v>10</v>
      </c>
      <c r="F29" s="38">
        <v>7</v>
      </c>
      <c r="G29" s="53">
        <v>13</v>
      </c>
      <c r="H29" s="55">
        <f>E29/C29</f>
        <v>5.2631578947368418E-2</v>
      </c>
      <c r="I29" s="47">
        <f>SUM(I27:I28)</f>
        <v>105</v>
      </c>
      <c r="J29" s="47">
        <v>32</v>
      </c>
      <c r="K29" s="47">
        <v>59</v>
      </c>
      <c r="L29" s="46">
        <v>14</v>
      </c>
    </row>
    <row r="30" spans="1:12" ht="23.25" thickBot="1" x14ac:dyDescent="0.5">
      <c r="A30" s="75" t="s">
        <v>22</v>
      </c>
      <c r="B30" s="76"/>
      <c r="C30" s="14">
        <f>C27+C28</f>
        <v>190</v>
      </c>
      <c r="D30" s="14">
        <f>D27+D28</f>
        <v>30</v>
      </c>
      <c r="E30" s="14">
        <f>E27+E28</f>
        <v>10</v>
      </c>
      <c r="F30" s="14">
        <f>F27+F28</f>
        <v>7</v>
      </c>
      <c r="G30" s="14">
        <f>G27+G28</f>
        <v>13</v>
      </c>
      <c r="H30" s="49">
        <f t="shared" si="2"/>
        <v>5.2631578947368418E-2</v>
      </c>
      <c r="I30" s="14">
        <f>I27+I28</f>
        <v>105</v>
      </c>
      <c r="J30" s="14">
        <f>J27+J28</f>
        <v>32</v>
      </c>
      <c r="K30" s="14">
        <f>K27+K28</f>
        <v>59</v>
      </c>
      <c r="L30" s="15">
        <f>L27+L28</f>
        <v>14</v>
      </c>
    </row>
    <row r="31" spans="1:12" ht="25.5" thickBot="1" x14ac:dyDescent="0.3">
      <c r="A31" s="29"/>
      <c r="B31" s="77" t="s">
        <v>28</v>
      </c>
      <c r="C31" s="77"/>
      <c r="D31" s="77"/>
      <c r="E31" s="77"/>
      <c r="F31" s="77"/>
      <c r="G31" s="77"/>
      <c r="H31" s="30"/>
      <c r="I31" s="60"/>
      <c r="J31" s="60"/>
      <c r="K31" s="60"/>
      <c r="L31" s="61"/>
    </row>
    <row r="32" spans="1:12" ht="18" x14ac:dyDescent="0.25">
      <c r="A32" s="2">
        <v>16</v>
      </c>
      <c r="B32" s="31" t="s">
        <v>17</v>
      </c>
      <c r="C32" s="43">
        <v>120</v>
      </c>
      <c r="D32" s="41">
        <f t="shared" ref="D32:D52" si="15">E32+F32+G32</f>
        <v>3</v>
      </c>
      <c r="E32" s="3">
        <v>1</v>
      </c>
      <c r="F32" s="3">
        <v>0</v>
      </c>
      <c r="G32" s="6">
        <v>2</v>
      </c>
      <c r="H32" s="33">
        <f t="shared" si="2"/>
        <v>8.3333333333333332E-3</v>
      </c>
      <c r="I32" s="22">
        <f t="shared" ref="I32:I52" si="16">J32+K32+L32</f>
        <v>5</v>
      </c>
      <c r="J32" s="3">
        <v>2</v>
      </c>
      <c r="K32" s="3">
        <v>0</v>
      </c>
      <c r="L32" s="6">
        <v>3</v>
      </c>
    </row>
    <row r="33" spans="1:12" ht="18" x14ac:dyDescent="0.25">
      <c r="A33" s="4">
        <v>17</v>
      </c>
      <c r="B33" s="32" t="s">
        <v>18</v>
      </c>
      <c r="C33" s="44">
        <v>14</v>
      </c>
      <c r="D33" s="42">
        <f t="shared" si="15"/>
        <v>0</v>
      </c>
      <c r="E33" s="1">
        <v>0</v>
      </c>
      <c r="F33" s="1">
        <v>0</v>
      </c>
      <c r="G33" s="7">
        <v>0</v>
      </c>
      <c r="H33" s="34">
        <v>0</v>
      </c>
      <c r="I33" s="23">
        <f t="shared" si="16"/>
        <v>8</v>
      </c>
      <c r="J33" s="1">
        <v>7</v>
      </c>
      <c r="K33" s="1">
        <v>1</v>
      </c>
      <c r="L33" s="7">
        <v>0</v>
      </c>
    </row>
    <row r="34" spans="1:12" ht="18" x14ac:dyDescent="0.25">
      <c r="A34" s="4">
        <v>18</v>
      </c>
      <c r="B34" s="32" t="s">
        <v>29</v>
      </c>
      <c r="C34" s="44">
        <v>18</v>
      </c>
      <c r="D34" s="42">
        <f t="shared" si="15"/>
        <v>0</v>
      </c>
      <c r="E34" s="1">
        <v>0</v>
      </c>
      <c r="F34" s="1">
        <v>0</v>
      </c>
      <c r="G34" s="7">
        <v>0</v>
      </c>
      <c r="H34" s="34">
        <v>0</v>
      </c>
      <c r="I34" s="23">
        <f t="shared" si="16"/>
        <v>0</v>
      </c>
      <c r="J34" s="1">
        <v>0</v>
      </c>
      <c r="K34" s="1">
        <v>0</v>
      </c>
      <c r="L34" s="7">
        <v>0</v>
      </c>
    </row>
    <row r="35" spans="1:12" ht="18" x14ac:dyDescent="0.25">
      <c r="A35" s="4">
        <v>19</v>
      </c>
      <c r="B35" s="32" t="s">
        <v>30</v>
      </c>
      <c r="C35" s="44">
        <v>20</v>
      </c>
      <c r="D35" s="42">
        <f t="shared" si="15"/>
        <v>0</v>
      </c>
      <c r="E35" s="1">
        <v>0</v>
      </c>
      <c r="F35" s="1">
        <v>0</v>
      </c>
      <c r="G35" s="7">
        <v>0</v>
      </c>
      <c r="H35" s="34">
        <v>0</v>
      </c>
      <c r="I35" s="23">
        <f t="shared" si="16"/>
        <v>0</v>
      </c>
      <c r="J35" s="1">
        <v>0</v>
      </c>
      <c r="K35" s="1">
        <v>0</v>
      </c>
      <c r="L35" s="7">
        <v>0</v>
      </c>
    </row>
    <row r="36" spans="1:12" ht="18" x14ac:dyDescent="0.25">
      <c r="A36" s="4">
        <v>20</v>
      </c>
      <c r="B36" s="32" t="s">
        <v>31</v>
      </c>
      <c r="C36" s="44">
        <v>4</v>
      </c>
      <c r="D36" s="42">
        <f t="shared" si="15"/>
        <v>0</v>
      </c>
      <c r="E36" s="1">
        <v>0</v>
      </c>
      <c r="F36" s="1">
        <v>0</v>
      </c>
      <c r="G36" s="7">
        <v>0</v>
      </c>
      <c r="H36" s="34">
        <v>0</v>
      </c>
      <c r="I36" s="23">
        <f t="shared" si="16"/>
        <v>0</v>
      </c>
      <c r="J36" s="1">
        <v>0</v>
      </c>
      <c r="K36" s="1">
        <v>0</v>
      </c>
      <c r="L36" s="7">
        <v>0</v>
      </c>
    </row>
    <row r="37" spans="1:12" ht="18" x14ac:dyDescent="0.25">
      <c r="A37" s="4">
        <v>21</v>
      </c>
      <c r="B37" s="32" t="s">
        <v>12</v>
      </c>
      <c r="C37" s="44">
        <v>27</v>
      </c>
      <c r="D37" s="42">
        <f t="shared" si="15"/>
        <v>0</v>
      </c>
      <c r="E37" s="1">
        <v>0</v>
      </c>
      <c r="F37" s="1">
        <v>0</v>
      </c>
      <c r="G37" s="7">
        <v>0</v>
      </c>
      <c r="H37" s="34">
        <f t="shared" si="2"/>
        <v>0</v>
      </c>
      <c r="I37" s="23">
        <f t="shared" si="16"/>
        <v>3</v>
      </c>
      <c r="J37" s="1">
        <v>3</v>
      </c>
      <c r="K37" s="1">
        <v>0</v>
      </c>
      <c r="L37" s="7">
        <v>0</v>
      </c>
    </row>
    <row r="38" spans="1:12" ht="18" x14ac:dyDescent="0.25">
      <c r="A38" s="4">
        <v>22</v>
      </c>
      <c r="B38" s="32" t="s">
        <v>9</v>
      </c>
      <c r="C38" s="44">
        <v>182</v>
      </c>
      <c r="D38" s="42">
        <f t="shared" si="15"/>
        <v>23</v>
      </c>
      <c r="E38" s="1">
        <v>4</v>
      </c>
      <c r="F38" s="1">
        <v>0</v>
      </c>
      <c r="G38" s="7">
        <v>19</v>
      </c>
      <c r="H38" s="34">
        <f t="shared" si="2"/>
        <v>2.197802197802198E-2</v>
      </c>
      <c r="I38" s="23">
        <f t="shared" si="16"/>
        <v>109</v>
      </c>
      <c r="J38" s="1">
        <v>57</v>
      </c>
      <c r="K38" s="1">
        <v>19</v>
      </c>
      <c r="L38" s="7">
        <v>33</v>
      </c>
    </row>
    <row r="39" spans="1:12" ht="18" x14ac:dyDescent="0.25">
      <c r="A39" s="4">
        <v>23</v>
      </c>
      <c r="B39" s="32" t="s">
        <v>45</v>
      </c>
      <c r="C39" s="44">
        <v>138</v>
      </c>
      <c r="D39" s="42">
        <f t="shared" si="15"/>
        <v>18</v>
      </c>
      <c r="E39" s="1">
        <v>9</v>
      </c>
      <c r="F39" s="1">
        <v>3</v>
      </c>
      <c r="G39" s="7">
        <v>6</v>
      </c>
      <c r="H39" s="34">
        <f t="shared" si="2"/>
        <v>6.5217391304347824E-2</v>
      </c>
      <c r="I39" s="23">
        <f t="shared" si="16"/>
        <v>57</v>
      </c>
      <c r="J39" s="1">
        <v>23</v>
      </c>
      <c r="K39" s="1">
        <v>22</v>
      </c>
      <c r="L39" s="7">
        <v>12</v>
      </c>
    </row>
    <row r="40" spans="1:12" ht="18" x14ac:dyDescent="0.25">
      <c r="A40" s="4">
        <v>24</v>
      </c>
      <c r="B40" s="32" t="s">
        <v>3</v>
      </c>
      <c r="C40" s="44">
        <v>43</v>
      </c>
      <c r="D40" s="42">
        <f t="shared" si="15"/>
        <v>18</v>
      </c>
      <c r="E40" s="1">
        <v>0</v>
      </c>
      <c r="F40" s="1">
        <v>5</v>
      </c>
      <c r="G40" s="7">
        <v>13</v>
      </c>
      <c r="H40" s="34">
        <f t="shared" si="2"/>
        <v>0</v>
      </c>
      <c r="I40" s="23">
        <f t="shared" si="16"/>
        <v>29</v>
      </c>
      <c r="J40" s="1">
        <v>3</v>
      </c>
      <c r="K40" s="1">
        <v>13</v>
      </c>
      <c r="L40" s="7">
        <v>13</v>
      </c>
    </row>
    <row r="41" spans="1:12" ht="18" x14ac:dyDescent="0.25">
      <c r="A41" s="4">
        <v>25</v>
      </c>
      <c r="B41" s="32" t="s">
        <v>61</v>
      </c>
      <c r="C41" s="44">
        <v>46</v>
      </c>
      <c r="D41" s="42">
        <f t="shared" si="15"/>
        <v>0</v>
      </c>
      <c r="E41" s="1">
        <v>0</v>
      </c>
      <c r="F41" s="1">
        <v>0</v>
      </c>
      <c r="G41" s="7">
        <v>0</v>
      </c>
      <c r="H41" s="34">
        <v>0</v>
      </c>
      <c r="I41" s="23">
        <f t="shared" si="16"/>
        <v>2</v>
      </c>
      <c r="J41" s="1">
        <v>1</v>
      </c>
      <c r="K41" s="1">
        <v>0</v>
      </c>
      <c r="L41" s="7">
        <v>1</v>
      </c>
    </row>
    <row r="42" spans="1:12" ht="18" x14ac:dyDescent="0.25">
      <c r="A42" s="4">
        <v>26</v>
      </c>
      <c r="B42" s="32" t="s">
        <v>13</v>
      </c>
      <c r="C42" s="44">
        <v>61</v>
      </c>
      <c r="D42" s="42">
        <f t="shared" si="15"/>
        <v>1</v>
      </c>
      <c r="E42" s="1">
        <v>0</v>
      </c>
      <c r="F42" s="1">
        <v>0</v>
      </c>
      <c r="G42" s="7">
        <v>1</v>
      </c>
      <c r="H42" s="34">
        <f t="shared" si="2"/>
        <v>0</v>
      </c>
      <c r="I42" s="23">
        <f t="shared" si="16"/>
        <v>3</v>
      </c>
      <c r="J42" s="1">
        <v>0</v>
      </c>
      <c r="K42" s="1">
        <v>0</v>
      </c>
      <c r="L42" s="7">
        <v>3</v>
      </c>
    </row>
    <row r="43" spans="1:12" ht="18" x14ac:dyDescent="0.25">
      <c r="A43" s="4">
        <v>27</v>
      </c>
      <c r="B43" s="32" t="s">
        <v>32</v>
      </c>
      <c r="C43" s="44">
        <v>3</v>
      </c>
      <c r="D43" s="42">
        <f t="shared" si="15"/>
        <v>0</v>
      </c>
      <c r="E43" s="1">
        <v>0</v>
      </c>
      <c r="F43" s="1">
        <v>0</v>
      </c>
      <c r="G43" s="7">
        <v>0</v>
      </c>
      <c r="H43" s="34">
        <v>0</v>
      </c>
      <c r="I43" s="23">
        <f t="shared" si="16"/>
        <v>0</v>
      </c>
      <c r="J43" s="1">
        <v>0</v>
      </c>
      <c r="K43" s="1">
        <v>0</v>
      </c>
      <c r="L43" s="7">
        <v>0</v>
      </c>
    </row>
    <row r="44" spans="1:12" ht="18" x14ac:dyDescent="0.25">
      <c r="A44" s="4">
        <v>28</v>
      </c>
      <c r="B44" s="32" t="s">
        <v>33</v>
      </c>
      <c r="C44" s="44">
        <v>11</v>
      </c>
      <c r="D44" s="42">
        <f t="shared" si="15"/>
        <v>0</v>
      </c>
      <c r="E44" s="1">
        <v>0</v>
      </c>
      <c r="F44" s="1">
        <v>0</v>
      </c>
      <c r="G44" s="7">
        <v>0</v>
      </c>
      <c r="H44" s="34">
        <v>0</v>
      </c>
      <c r="I44" s="23">
        <f t="shared" si="16"/>
        <v>0</v>
      </c>
      <c r="J44" s="1">
        <v>0</v>
      </c>
      <c r="K44" s="1">
        <v>0</v>
      </c>
      <c r="L44" s="7">
        <v>0</v>
      </c>
    </row>
    <row r="45" spans="1:12" ht="18" x14ac:dyDescent="0.25">
      <c r="A45" s="4">
        <v>29</v>
      </c>
      <c r="B45" s="32" t="s">
        <v>34</v>
      </c>
      <c r="C45" s="44">
        <v>9</v>
      </c>
      <c r="D45" s="42">
        <f t="shared" si="15"/>
        <v>0</v>
      </c>
      <c r="E45" s="1">
        <v>0</v>
      </c>
      <c r="F45" s="1">
        <v>0</v>
      </c>
      <c r="G45" s="7">
        <v>0</v>
      </c>
      <c r="H45" s="34">
        <v>0</v>
      </c>
      <c r="I45" s="23">
        <f t="shared" si="16"/>
        <v>0</v>
      </c>
      <c r="J45" s="1">
        <v>0</v>
      </c>
      <c r="K45" s="1">
        <v>0</v>
      </c>
      <c r="L45" s="7">
        <v>0</v>
      </c>
    </row>
    <row r="46" spans="1:12" ht="18" x14ac:dyDescent="0.25">
      <c r="A46" s="4">
        <v>30</v>
      </c>
      <c r="B46" s="32" t="s">
        <v>48</v>
      </c>
      <c r="C46" s="44">
        <v>65</v>
      </c>
      <c r="D46" s="42">
        <f t="shared" si="15"/>
        <v>9</v>
      </c>
      <c r="E46" s="1">
        <v>1</v>
      </c>
      <c r="F46" s="1">
        <v>0</v>
      </c>
      <c r="G46" s="7">
        <v>8</v>
      </c>
      <c r="H46" s="34">
        <f t="shared" si="2"/>
        <v>1.5384615384615385E-2</v>
      </c>
      <c r="I46" s="23">
        <f t="shared" si="16"/>
        <v>19</v>
      </c>
      <c r="J46" s="1">
        <v>7</v>
      </c>
      <c r="K46" s="1">
        <v>0</v>
      </c>
      <c r="L46" s="7">
        <v>12</v>
      </c>
    </row>
    <row r="47" spans="1:12" ht="18" x14ac:dyDescent="0.25">
      <c r="A47" s="4">
        <v>31</v>
      </c>
      <c r="B47" s="32" t="s">
        <v>53</v>
      </c>
      <c r="C47" s="44">
        <v>4</v>
      </c>
      <c r="D47" s="42">
        <f t="shared" si="15"/>
        <v>0</v>
      </c>
      <c r="E47" s="1">
        <v>0</v>
      </c>
      <c r="F47" s="1">
        <v>0</v>
      </c>
      <c r="G47" s="7">
        <v>0</v>
      </c>
      <c r="H47" s="34">
        <v>0</v>
      </c>
      <c r="I47" s="23">
        <f t="shared" si="16"/>
        <v>0</v>
      </c>
      <c r="J47" s="1">
        <v>0</v>
      </c>
      <c r="K47" s="1">
        <v>0</v>
      </c>
      <c r="L47" s="7">
        <v>0</v>
      </c>
    </row>
    <row r="48" spans="1:12" ht="18" x14ac:dyDescent="0.25">
      <c r="A48" s="4">
        <v>32</v>
      </c>
      <c r="B48" s="32" t="s">
        <v>60</v>
      </c>
      <c r="C48" s="44">
        <v>16</v>
      </c>
      <c r="D48" s="42">
        <f t="shared" si="15"/>
        <v>2</v>
      </c>
      <c r="E48" s="1">
        <v>0</v>
      </c>
      <c r="F48" s="1">
        <v>0</v>
      </c>
      <c r="G48" s="7">
        <v>2</v>
      </c>
      <c r="H48" s="34">
        <v>0</v>
      </c>
      <c r="I48" s="23">
        <f t="shared" si="16"/>
        <v>2</v>
      </c>
      <c r="J48" s="1">
        <v>0</v>
      </c>
      <c r="K48" s="1">
        <v>0</v>
      </c>
      <c r="L48" s="7">
        <v>2</v>
      </c>
    </row>
    <row r="49" spans="1:12" ht="18" x14ac:dyDescent="0.25">
      <c r="A49" s="4">
        <v>33</v>
      </c>
      <c r="B49" s="32" t="s">
        <v>15</v>
      </c>
      <c r="C49" s="44">
        <v>13</v>
      </c>
      <c r="D49" s="42">
        <f t="shared" si="15"/>
        <v>0</v>
      </c>
      <c r="E49" s="1">
        <v>0</v>
      </c>
      <c r="F49" s="1">
        <v>0</v>
      </c>
      <c r="G49" s="7">
        <v>0</v>
      </c>
      <c r="H49" s="34">
        <v>0</v>
      </c>
      <c r="I49" s="23">
        <f t="shared" si="16"/>
        <v>1</v>
      </c>
      <c r="J49" s="1">
        <v>1</v>
      </c>
      <c r="K49" s="1">
        <v>0</v>
      </c>
      <c r="L49" s="7">
        <v>0</v>
      </c>
    </row>
    <row r="50" spans="1:12" ht="18" x14ac:dyDescent="0.25">
      <c r="A50" s="4">
        <v>34</v>
      </c>
      <c r="B50" s="32" t="s">
        <v>49</v>
      </c>
      <c r="C50" s="44">
        <v>17</v>
      </c>
      <c r="D50" s="42">
        <f t="shared" si="15"/>
        <v>0</v>
      </c>
      <c r="E50" s="1">
        <v>0</v>
      </c>
      <c r="F50" s="1">
        <v>0</v>
      </c>
      <c r="G50" s="7">
        <v>0</v>
      </c>
      <c r="H50" s="34">
        <v>0</v>
      </c>
      <c r="I50" s="23">
        <f t="shared" si="16"/>
        <v>1</v>
      </c>
      <c r="J50" s="1">
        <v>0</v>
      </c>
      <c r="K50" s="1">
        <v>1</v>
      </c>
      <c r="L50" s="7">
        <v>0</v>
      </c>
    </row>
    <row r="51" spans="1:12" ht="18" x14ac:dyDescent="0.25">
      <c r="A51" s="4">
        <v>35</v>
      </c>
      <c r="B51" s="32" t="s">
        <v>14</v>
      </c>
      <c r="C51" s="44">
        <v>40</v>
      </c>
      <c r="D51" s="42">
        <f t="shared" si="15"/>
        <v>1</v>
      </c>
      <c r="E51" s="1">
        <v>0</v>
      </c>
      <c r="F51" s="1">
        <v>0</v>
      </c>
      <c r="G51" s="7">
        <v>1</v>
      </c>
      <c r="H51" s="34">
        <f t="shared" si="2"/>
        <v>0</v>
      </c>
      <c r="I51" s="23">
        <f t="shared" si="16"/>
        <v>1</v>
      </c>
      <c r="J51" s="1">
        <v>0</v>
      </c>
      <c r="K51" s="1">
        <v>0</v>
      </c>
      <c r="L51" s="7">
        <v>1</v>
      </c>
    </row>
    <row r="52" spans="1:12" ht="18.75" thickBot="1" x14ac:dyDescent="0.3">
      <c r="A52" s="13">
        <v>36</v>
      </c>
      <c r="B52" s="35" t="s">
        <v>35</v>
      </c>
      <c r="C52" s="50">
        <v>80</v>
      </c>
      <c r="D52" s="51">
        <f t="shared" si="15"/>
        <v>0</v>
      </c>
      <c r="E52" s="1">
        <v>0</v>
      </c>
      <c r="F52" s="1">
        <v>0</v>
      </c>
      <c r="G52" s="7">
        <v>0</v>
      </c>
      <c r="H52" s="36">
        <f t="shared" si="2"/>
        <v>0</v>
      </c>
      <c r="I52" s="37">
        <f t="shared" si="16"/>
        <v>0</v>
      </c>
      <c r="J52" s="5">
        <v>0</v>
      </c>
      <c r="K52" s="5">
        <v>0</v>
      </c>
      <c r="L52" s="8">
        <v>0</v>
      </c>
    </row>
    <row r="53" spans="1:12" ht="23.25" thickBot="1" x14ac:dyDescent="0.5">
      <c r="A53" s="75" t="s">
        <v>22</v>
      </c>
      <c r="B53" s="76"/>
      <c r="C53" s="14">
        <f>SUM(C32:C52)</f>
        <v>931</v>
      </c>
      <c r="D53" s="14">
        <f t="shared" ref="D53:G53" si="17">SUM(D32:D52)</f>
        <v>75</v>
      </c>
      <c r="E53" s="14">
        <f t="shared" si="17"/>
        <v>15</v>
      </c>
      <c r="F53" s="14">
        <f t="shared" si="17"/>
        <v>8</v>
      </c>
      <c r="G53" s="14">
        <f t="shared" si="17"/>
        <v>52</v>
      </c>
      <c r="H53" s="49">
        <f t="shared" si="2"/>
        <v>1.611170784103115E-2</v>
      </c>
      <c r="I53" s="14">
        <f t="shared" ref="I53:L53" si="18">SUM(I32:I52)</f>
        <v>240</v>
      </c>
      <c r="J53" s="14">
        <f t="shared" si="18"/>
        <v>104</v>
      </c>
      <c r="K53" s="14">
        <f t="shared" si="18"/>
        <v>56</v>
      </c>
      <c r="L53" s="15">
        <f t="shared" si="18"/>
        <v>80</v>
      </c>
    </row>
    <row r="54" spans="1:12" ht="25.5" thickBot="1" x14ac:dyDescent="0.3">
      <c r="A54" s="29"/>
      <c r="B54" s="77" t="s">
        <v>36</v>
      </c>
      <c r="C54" s="77"/>
      <c r="D54" s="77"/>
      <c r="E54" s="77"/>
      <c r="F54" s="77"/>
      <c r="G54" s="77"/>
      <c r="H54" s="30"/>
      <c r="I54" s="60"/>
      <c r="J54" s="60"/>
      <c r="K54" s="60"/>
      <c r="L54" s="61"/>
    </row>
    <row r="55" spans="1:12" ht="18" x14ac:dyDescent="0.25">
      <c r="A55" s="2">
        <v>37</v>
      </c>
      <c r="B55" s="31" t="s">
        <v>50</v>
      </c>
      <c r="C55" s="43">
        <v>55</v>
      </c>
      <c r="D55" s="41">
        <f t="shared" ref="D55:D65" si="19">E55+F55+G55</f>
        <v>1</v>
      </c>
      <c r="E55" s="3">
        <v>1</v>
      </c>
      <c r="F55" s="3">
        <v>0</v>
      </c>
      <c r="G55" s="6">
        <v>0</v>
      </c>
      <c r="H55" s="33">
        <v>0</v>
      </c>
      <c r="I55" s="22">
        <f t="shared" ref="I55:I63" si="20">J55+K55+L55</f>
        <v>1</v>
      </c>
      <c r="J55" s="3">
        <v>1</v>
      </c>
      <c r="K55" s="3">
        <v>0</v>
      </c>
      <c r="L55" s="6">
        <v>0</v>
      </c>
    </row>
    <row r="56" spans="1:12" ht="18" x14ac:dyDescent="0.25">
      <c r="A56" s="4">
        <v>38</v>
      </c>
      <c r="B56" s="32" t="s">
        <v>37</v>
      </c>
      <c r="C56" s="44">
        <v>25</v>
      </c>
      <c r="D56" s="42">
        <f t="shared" si="19"/>
        <v>0</v>
      </c>
      <c r="E56" s="1">
        <v>0</v>
      </c>
      <c r="F56" s="1">
        <v>0</v>
      </c>
      <c r="G56" s="7">
        <v>0</v>
      </c>
      <c r="H56" s="34">
        <v>0</v>
      </c>
      <c r="I56" s="23">
        <f t="shared" si="20"/>
        <v>1</v>
      </c>
      <c r="J56" s="1">
        <v>0</v>
      </c>
      <c r="K56" s="1">
        <v>0</v>
      </c>
      <c r="L56" s="7">
        <v>1</v>
      </c>
    </row>
    <row r="57" spans="1:12" ht="18.75" thickBot="1" x14ac:dyDescent="0.3">
      <c r="A57" s="4">
        <v>39</v>
      </c>
      <c r="B57" s="32" t="s">
        <v>54</v>
      </c>
      <c r="C57" s="44">
        <v>9</v>
      </c>
      <c r="D57" s="42">
        <f t="shared" si="19"/>
        <v>0</v>
      </c>
      <c r="E57" s="1">
        <v>0</v>
      </c>
      <c r="F57" s="1">
        <v>0</v>
      </c>
      <c r="G57" s="7">
        <v>0</v>
      </c>
      <c r="H57" s="34">
        <v>0</v>
      </c>
      <c r="I57" s="23">
        <f t="shared" si="20"/>
        <v>0</v>
      </c>
      <c r="J57" s="1">
        <v>0</v>
      </c>
      <c r="K57" s="1">
        <v>0</v>
      </c>
      <c r="L57" s="7">
        <v>0</v>
      </c>
    </row>
    <row r="58" spans="1:12" ht="18" x14ac:dyDescent="0.25">
      <c r="A58" s="2">
        <v>40</v>
      </c>
      <c r="B58" s="32" t="s">
        <v>55</v>
      </c>
      <c r="C58" s="44">
        <v>25</v>
      </c>
      <c r="D58" s="42">
        <f t="shared" ref="D58:D60" si="21">E58+F58+G58</f>
        <v>0</v>
      </c>
      <c r="E58" s="1">
        <v>0</v>
      </c>
      <c r="F58" s="1">
        <v>0</v>
      </c>
      <c r="G58" s="7">
        <v>0</v>
      </c>
      <c r="H58" s="34">
        <v>0</v>
      </c>
      <c r="I58" s="23">
        <f t="shared" si="20"/>
        <v>0</v>
      </c>
      <c r="J58" s="1">
        <v>0</v>
      </c>
      <c r="K58" s="1">
        <v>0</v>
      </c>
      <c r="L58" s="7">
        <v>0</v>
      </c>
    </row>
    <row r="59" spans="1:12" ht="18" x14ac:dyDescent="0.25">
      <c r="A59" s="4">
        <v>41</v>
      </c>
      <c r="B59" s="32" t="s">
        <v>56</v>
      </c>
      <c r="C59" s="44">
        <v>1</v>
      </c>
      <c r="D59" s="42">
        <f t="shared" si="21"/>
        <v>0</v>
      </c>
      <c r="E59" s="1">
        <v>0</v>
      </c>
      <c r="F59" s="1">
        <v>0</v>
      </c>
      <c r="G59" s="7">
        <v>0</v>
      </c>
      <c r="H59" s="34">
        <v>0</v>
      </c>
      <c r="I59" s="23">
        <f t="shared" si="20"/>
        <v>0</v>
      </c>
      <c r="J59" s="1">
        <v>0</v>
      </c>
      <c r="K59" s="1">
        <v>0</v>
      </c>
      <c r="L59" s="7">
        <v>0</v>
      </c>
    </row>
    <row r="60" spans="1:12" ht="18.75" thickBot="1" x14ac:dyDescent="0.3">
      <c r="A60" s="4">
        <v>42</v>
      </c>
      <c r="B60" s="32" t="s">
        <v>57</v>
      </c>
      <c r="C60" s="44">
        <v>18</v>
      </c>
      <c r="D60" s="42">
        <f t="shared" si="21"/>
        <v>0</v>
      </c>
      <c r="E60" s="1">
        <v>0</v>
      </c>
      <c r="F60" s="1">
        <v>0</v>
      </c>
      <c r="G60" s="7">
        <v>0</v>
      </c>
      <c r="H60" s="34">
        <v>0</v>
      </c>
      <c r="I60" s="23">
        <f t="shared" si="20"/>
        <v>0</v>
      </c>
      <c r="J60" s="1">
        <v>0</v>
      </c>
      <c r="K60" s="1">
        <v>0</v>
      </c>
      <c r="L60" s="7">
        <v>0</v>
      </c>
    </row>
    <row r="61" spans="1:12" ht="18" x14ac:dyDescent="0.25">
      <c r="A61" s="2">
        <v>43</v>
      </c>
      <c r="B61" s="32" t="s">
        <v>62</v>
      </c>
      <c r="C61" s="44">
        <v>26</v>
      </c>
      <c r="D61" s="42">
        <f t="shared" si="19"/>
        <v>0</v>
      </c>
      <c r="E61" s="1">
        <v>0</v>
      </c>
      <c r="F61" s="1">
        <v>0</v>
      </c>
      <c r="G61" s="7">
        <v>0</v>
      </c>
      <c r="H61" s="34">
        <v>0</v>
      </c>
      <c r="I61" s="23">
        <f t="shared" si="20"/>
        <v>3</v>
      </c>
      <c r="J61" s="1">
        <v>0</v>
      </c>
      <c r="K61" s="1">
        <v>0</v>
      </c>
      <c r="L61" s="7">
        <v>3</v>
      </c>
    </row>
    <row r="62" spans="1:12" ht="18" x14ac:dyDescent="0.25">
      <c r="A62" s="4">
        <v>44</v>
      </c>
      <c r="B62" s="32" t="s">
        <v>58</v>
      </c>
      <c r="C62" s="44">
        <v>6</v>
      </c>
      <c r="D62" s="42">
        <f t="shared" si="19"/>
        <v>0</v>
      </c>
      <c r="E62" s="1">
        <v>0</v>
      </c>
      <c r="F62" s="1">
        <v>0</v>
      </c>
      <c r="G62" s="7">
        <v>0</v>
      </c>
      <c r="H62" s="34">
        <v>0</v>
      </c>
      <c r="I62" s="23">
        <f t="shared" si="20"/>
        <v>0</v>
      </c>
      <c r="J62" s="1">
        <v>0</v>
      </c>
      <c r="K62" s="1">
        <v>0</v>
      </c>
      <c r="L62" s="7">
        <v>0</v>
      </c>
    </row>
    <row r="63" spans="1:12" ht="18.75" thickBot="1" x14ac:dyDescent="0.3">
      <c r="A63" s="13">
        <v>45</v>
      </c>
      <c r="B63" s="35" t="s">
        <v>59</v>
      </c>
      <c r="C63" s="50">
        <v>11</v>
      </c>
      <c r="D63" s="51">
        <f t="shared" si="19"/>
        <v>0</v>
      </c>
      <c r="E63" s="10">
        <v>0</v>
      </c>
      <c r="F63" s="10">
        <v>0</v>
      </c>
      <c r="G63" s="11">
        <v>0</v>
      </c>
      <c r="H63" s="36">
        <v>0</v>
      </c>
      <c r="I63" s="37">
        <f t="shared" si="20"/>
        <v>0</v>
      </c>
      <c r="J63" s="5">
        <v>0</v>
      </c>
      <c r="K63" s="5">
        <v>0</v>
      </c>
      <c r="L63" s="8">
        <v>0</v>
      </c>
    </row>
    <row r="64" spans="1:12" ht="23.25" thickBot="1" x14ac:dyDescent="0.5">
      <c r="A64" s="73" t="s">
        <v>22</v>
      </c>
      <c r="B64" s="74"/>
      <c r="C64" s="17">
        <f>SUM(C55:C63)</f>
        <v>176</v>
      </c>
      <c r="D64" s="17">
        <f t="shared" ref="D64:G64" si="22">SUM(D55:D63)</f>
        <v>1</v>
      </c>
      <c r="E64" s="17">
        <f>SUM(E55:E63)</f>
        <v>1</v>
      </c>
      <c r="F64" s="17">
        <f t="shared" si="22"/>
        <v>0</v>
      </c>
      <c r="G64" s="17">
        <f t="shared" si="22"/>
        <v>0</v>
      </c>
      <c r="H64" s="56">
        <v>0</v>
      </c>
      <c r="I64" s="17">
        <f t="shared" ref="I64" si="23">SUM(I55:I63)</f>
        <v>5</v>
      </c>
      <c r="J64" s="17">
        <f>SUM(J55:J63)</f>
        <v>1</v>
      </c>
      <c r="K64" s="17">
        <f>SUM(K55:K63)</f>
        <v>0</v>
      </c>
      <c r="L64" s="48">
        <f t="shared" ref="L64" si="24">SUM(L55:L63)</f>
        <v>4</v>
      </c>
    </row>
    <row r="65" spans="1:12" ht="23.25" thickBot="1" x14ac:dyDescent="0.5">
      <c r="A65" s="18">
        <v>46</v>
      </c>
      <c r="B65" s="16" t="s">
        <v>41</v>
      </c>
      <c r="C65" s="19">
        <v>0</v>
      </c>
      <c r="D65" s="19">
        <f t="shared" si="19"/>
        <v>31</v>
      </c>
      <c r="E65" s="17">
        <v>10</v>
      </c>
      <c r="F65" s="17">
        <v>1</v>
      </c>
      <c r="G65" s="17">
        <v>20</v>
      </c>
      <c r="H65" s="56">
        <v>0</v>
      </c>
      <c r="I65" s="19">
        <f t="shared" ref="I65" si="25">J65+K65+L65</f>
        <v>91</v>
      </c>
      <c r="J65" s="17">
        <v>39</v>
      </c>
      <c r="K65" s="17">
        <v>27</v>
      </c>
      <c r="L65" s="48">
        <v>25</v>
      </c>
    </row>
    <row r="66" spans="1:12" ht="23.25" thickBot="1" x14ac:dyDescent="0.5">
      <c r="A66" s="75" t="s">
        <v>38</v>
      </c>
      <c r="B66" s="76"/>
      <c r="C66" s="14">
        <f>C18+C21+C25+C30+C53+C64+C65</f>
        <v>3000</v>
      </c>
      <c r="D66" s="14">
        <f t="shared" ref="D66:G66" si="26">D18+D21+D25+D30+D53+D64+D65</f>
        <v>698</v>
      </c>
      <c r="E66" s="14">
        <f t="shared" si="26"/>
        <v>253</v>
      </c>
      <c r="F66" s="14">
        <f t="shared" si="26"/>
        <v>114</v>
      </c>
      <c r="G66" s="14">
        <f t="shared" si="26"/>
        <v>331</v>
      </c>
      <c r="H66" s="49">
        <f t="shared" si="2"/>
        <v>8.433333333333333E-2</v>
      </c>
      <c r="I66" s="14">
        <f t="shared" ref="I66" si="27">I18+I21+I25+I30+I53+I64+I65</f>
        <v>2464</v>
      </c>
      <c r="J66" s="14">
        <f t="shared" ref="J66" si="28">J18+J21+J25+J30+J53+J64+J65</f>
        <v>1010</v>
      </c>
      <c r="K66" s="14">
        <f t="shared" ref="K66" si="29">K18+K21+K25+K30+K53+K64+K65</f>
        <v>1058</v>
      </c>
      <c r="L66" s="15">
        <f t="shared" ref="L66" si="30">L18+L21+L25+L30+L53+L64+L65</f>
        <v>396</v>
      </c>
    </row>
    <row r="67" spans="1:12" x14ac:dyDescent="0.25">
      <c r="B67" t="s">
        <v>39</v>
      </c>
    </row>
  </sheetData>
  <mergeCells count="26">
    <mergeCell ref="A1:L1"/>
    <mergeCell ref="A64:B64"/>
    <mergeCell ref="A66:B66"/>
    <mergeCell ref="B31:G31"/>
    <mergeCell ref="B54:G54"/>
    <mergeCell ref="A18:B18"/>
    <mergeCell ref="A21:B21"/>
    <mergeCell ref="A25:B25"/>
    <mergeCell ref="A30:B30"/>
    <mergeCell ref="A53:B53"/>
    <mergeCell ref="B19:G19"/>
    <mergeCell ref="B22:G22"/>
    <mergeCell ref="B26:G26"/>
    <mergeCell ref="A4:A5"/>
    <mergeCell ref="I19:L19"/>
    <mergeCell ref="A2:L2"/>
    <mergeCell ref="B4:B5"/>
    <mergeCell ref="I4:L4"/>
    <mergeCell ref="I26:L26"/>
    <mergeCell ref="A3:L3"/>
    <mergeCell ref="C4:H4"/>
    <mergeCell ref="I31:L31"/>
    <mergeCell ref="I54:L54"/>
    <mergeCell ref="I6:L6"/>
    <mergeCell ref="B6:G6"/>
    <mergeCell ref="I22:L22"/>
  </mergeCells>
  <printOptions horizontalCentered="1"/>
  <pageMargins left="0.55000000000000004" right="0.31496062992125984" top="0.74803149606299213" bottom="0.74803149606299213" header="0.31496062992125984" footer="0.31496062992125984"/>
  <pageSetup paperSize="9"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R n x 6 W w c C J 1 u k A A A A 9 g A A A B I A H A B D b 2 5 m a W c v U G F j a 2 F n Z S 5 4 b W w g o h g A K K A U A A A A A A A A A A A A A A A A A A A A A A A A A A A A h Y + x D o I w F E V / h X S n L d W B k E c Z n E z E m J g Y 1 w Y r N M L D 0 G L 5 N w c / y V 8 Q o 6 i b 4 z 3 3 D P f e r z f I h q Y O L r q z p s W U R J S T Q G P R H g y W K e n d M Y x J J m G j i p M q d T D K a J P B H l J S O X d O G P P e U z + j b V c y w X n E 9 v l q W 1 S 6 U e Q j m / 9 y a N A 6 h Y U m E n a v M V L Q a B 5 T w c d N w C Y I u c G v I M b u 2 f 5 A W P S 1 6 z s t N Y b L N b A p A n t / k A 9 Q S w M E F A A C A A g A R n x 6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8 e l s o i k e 4 D g A A A B E A A A A T A B w A R m 9 y b X V s Y X M v U 2 V j d G l v b j E u b S C i G A A o o B Q A A A A A A A A A A A A A A A A A A A A A A A A A A A A r T k 0 u y c z P U w i G 0 I b W A F B L A Q I t A B Q A A g A I A E Z 8 e l s H A i d b p A A A A P Y A A A A S A A A A A A A A A A A A A A A A A A A A A A B D b 2 5 m a W c v U G F j a 2 F n Z S 5 4 b W x Q S w E C L Q A U A A I A C A B G f H p b D 8 r p q 6 Q A A A D p A A A A E w A A A A A A A A A A A A A A A A D w A A A A W 0 N v b n R l b n R f V H l w Z X N d L n h t b F B L A Q I t A B Q A A g A I A E Z 8 e l s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q g V Y A w f L S 0 S t t e E V T + s C W g A A A A A C A A A A A A A Q Z g A A A A E A A C A A A A D u m U z T j e 7 J w W I x s W 4 z S V s c a W m 3 Z u t M K O 4 A t H I N B v E k H A A A A A A O g A A A A A I A A C A A A A A B e S J 0 C 5 v 0 P k q 0 b 2 O q C g 4 3 c T 3 K J h C 1 o 5 g P x a Y n Y 3 I H u V A A A A D p c z a J s e B z C Z I + S 3 g W m 1 3 1 p a p i x + f + d N g / C b n 7 v V T u p z k q S q 9 f Q Y A f 0 P 2 S I a 5 g T y Q a t d 5 + v + I B u K 0 + U C o Z a 0 s w o 8 m 9 T w 6 u V 5 7 R a Y Q + e 7 P X 4 k A A A A B U U I 3 2 Z 3 R j x K 4 1 c 9 q s z 4 u 8 v r 1 E 5 u y A K 1 O K h 4 v 3 Q C K U + k r I c W L 4 D o 2 m r E l 3 d 8 f F s G w M E r E z F t i M P P q + M c S F c I H p < / D a t a M a s h u p > 
</file>

<file path=customXml/itemProps1.xml><?xml version="1.0" encoding="utf-8"?>
<ds:datastoreItem xmlns:ds="http://schemas.openxmlformats.org/officeDocument/2006/customXml" ds:itemID="{CF6C8A7B-E610-47D3-AC80-920F06EBEB9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 Gaurav8</dc:creator>
  <cp:lastModifiedBy>Savan Manilal Patel</cp:lastModifiedBy>
  <cp:lastPrinted>2025-11-28T10:06:54Z</cp:lastPrinted>
  <dcterms:created xsi:type="dcterms:W3CDTF">2021-06-30T04:19:16Z</dcterms:created>
  <dcterms:modified xsi:type="dcterms:W3CDTF">2025-11-28T10:06:59Z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{1A067545-A4E2-4FA1-8094-0D7902669705}</vt:lpwstr>
  </property>
  <property fmtid="{D5CDD505-2E9C-101B-9397-08002B2CF9AE}" pid="3" name="DLPManualFileClassificationLastModifiedBy">
    <vt:lpwstr>TECHMAHINDRA\KG00625022</vt:lpwstr>
  </property>
  <property fmtid="{D5CDD505-2E9C-101B-9397-08002B2CF9AE}" pid="4" name="DLPManualFileClassificationLastModificationDate">
    <vt:lpwstr>1625027024</vt:lpwstr>
  </property>
  <property fmtid="{D5CDD505-2E9C-101B-9397-08002B2CF9AE}" pid="5" name="DLPManualFileClassificationVersion">
    <vt:lpwstr>11.6.200.16</vt:lpwstr>
  </property>
</Properties>
</file>